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val\OneDrive - Regnology Germany GmbH\Documents\Fusion Registry EE Tesing Feb 2024\FXLData\"/>
    </mc:Choice>
  </mc:AlternateContent>
  <xr:revisionPtr revIDLastSave="0" documentId="13_ncr:1_{6D0F48B3-D804-4B1D-8452-03E2C682B6FD}" xr6:coauthVersionLast="47" xr6:coauthVersionMax="47" xr10:uidLastSave="{00000000-0000-0000-0000-000000000000}"/>
  <bookViews>
    <workbookView xWindow="28680" yWindow="-3735" windowWidth="29040" windowHeight="15720" xr2:uid="{7DA826C5-47CD-4257-AD8C-B6C4C108EC97}"/>
  </bookViews>
  <sheets>
    <sheet name="RootGrid" sheetId="1" r:id="rId1"/>
    <sheet name="RootGridAlternate" sheetId="6" r:id="rId2"/>
    <sheet name="FXLDataLookup Examples" sheetId="8" r:id="rId3"/>
    <sheet name="FXLDataPeriod Examples " sheetId="9" r:id="rId4"/>
  </sheets>
  <definedNames>
    <definedName name="LXD.4F1657274982EA868C7B9C03125208A8" comment="10/10 series" localSheetId="0">RootGrid!$A$1:$J$12</definedName>
    <definedName name="LXD.B8945C0BCB16DC6EB1E58C19749A44CC" comment="10/10 series" localSheetId="0">RootGrid!$N$31:$S$42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8" l="1"/>
  <c r="L19" i="8"/>
  <c r="L18" i="8"/>
  <c r="L17" i="8"/>
  <c r="L16" i="8"/>
  <c r="L15" i="8"/>
  <c r="L14" i="8"/>
  <c r="L13" i="8"/>
  <c r="L12" i="8"/>
</calcChain>
</file>

<file path=xl/sharedStrings.xml><?xml version="1.0" encoding="utf-8"?>
<sst xmlns="http://schemas.openxmlformats.org/spreadsheetml/2006/main" count="372" uniqueCount="205">
  <si>
    <t>TRANSACTIONID</t>
  </si>
  <si>
    <t>CURRENCY</t>
  </si>
  <si>
    <t>OOA</t>
  </si>
  <si>
    <t>EF1</t>
  </si>
  <si>
    <t>EURO</t>
  </si>
  <si>
    <t>FRANCE</t>
  </si>
  <si>
    <t>EC1</t>
  </si>
  <si>
    <t>CHINA</t>
  </si>
  <si>
    <t>SC1</t>
  </si>
  <si>
    <t>STERLING</t>
  </si>
  <si>
    <t>SG1</t>
  </si>
  <si>
    <t>GERMANY</t>
  </si>
  <si>
    <t>EI1</t>
  </si>
  <si>
    <t>IRELAND</t>
  </si>
  <si>
    <t>EG1</t>
  </si>
  <si>
    <t>SE1</t>
  </si>
  <si>
    <t>ENGLAND</t>
  </si>
  <si>
    <t>SF1</t>
  </si>
  <si>
    <t>EE1</t>
  </si>
  <si>
    <t>SI1</t>
  </si>
  <si>
    <t>CC</t>
  </si>
  <si>
    <t>AE</t>
  </si>
  <si>
    <t>GBO</t>
  </si>
  <si>
    <t>Flagged anomalies in 2003 suggest possible reporting lag; accuracy estimate of 65% reflects partial data coverage</t>
  </si>
  <si>
    <t>DSG</t>
  </si>
  <si>
    <t>Data validated against regional financial reports; high confidence due to consistent year-on-year growth and 80% accuracy rating</t>
  </si>
  <si>
    <t>NGD</t>
  </si>
  <si>
    <t>Stable transaction volumes across years; accuracy estimate of 65% based on consistent survey intervals.</t>
  </si>
  <si>
    <t>Large fluctuations in transaction volumes; accuracy estimate of 50% due to inconsistent reporting intervals.</t>
  </si>
  <si>
    <t>Moderate growth observed; interpolation used for missing 2002 values. Accuracy estimate of 54% due to incomplete source data</t>
  </si>
  <si>
    <t>SW</t>
  </si>
  <si>
    <t>High accuracy (98%) supported by automated data ingestion; flagged entries reviewed for currency conversion consistency.</t>
  </si>
  <si>
    <t>Growth trend verified against central bank reports; accuracy of 45% due to limited sample size.</t>
  </si>
  <si>
    <t>Significant year-to-year variation noted; no flagged entries. Accuracy estimate of 55% reflects source diversity.</t>
  </si>
  <si>
    <t>Survey methodology ensured consistent sampling; upward trend aligns with national economic indicators. Accuracy rated at 75%.</t>
  </si>
  <si>
    <t>Substantial growth observed; flagged entries linked to exchange rate shifts. Accuracy rated at 65%.</t>
  </si>
  <si>
    <t>0.05 seconds</t>
  </si>
  <si>
    <t>http://localhost:8080/FusionRegistry/ws/public/sdmxapi/rest/data/ECB,ECB_DF,1.0/all?format=csv-ts&amp;serieskey=include&amp;labels=id&amp;delimiter=tab&amp;completecube=</t>
  </si>
  <si>
    <t>Series</t>
  </si>
  <si>
    <t>EF1:EURO:FRANCE</t>
  </si>
  <si>
    <t>EC1:EURO:CHINA</t>
  </si>
  <si>
    <t>SC1:STERLING:CHINA</t>
  </si>
  <si>
    <t>SG1:STERLING:GERMANY</t>
  </si>
  <si>
    <t>EI1:EURO:IRELAND</t>
  </si>
  <si>
    <t>EG1:EURO:GERMANY</t>
  </si>
  <si>
    <t>SE1:STERLING:ENGLAND</t>
  </si>
  <si>
    <t>SF1:STERLING:FRANCE</t>
  </si>
  <si>
    <t>EE1:EURO:ENGLAND</t>
  </si>
  <si>
    <t>SI1:STERLING:IRELAND</t>
  </si>
  <si>
    <t>Scenario</t>
  </si>
  <si>
    <t>Description</t>
  </si>
  <si>
    <t>Items Parameter</t>
  </si>
  <si>
    <t>Periods Parameter</t>
  </si>
  <si>
    <t>SheetName Parameter</t>
  </si>
  <si>
    <t xml:space="preserve">String Literal specifying one single series key which is SE1:STERLING:ENGLAND </t>
  </si>
  <si>
    <t>String Literal specifying one single period which is 2002</t>
  </si>
  <si>
    <t>A</t>
  </si>
  <si>
    <t>B</t>
  </si>
  <si>
    <t>- 14 for SC1:STERLING:CHINA
- 333 for SG1:STERLING:GERMANY
- 15 for EI1:EURO:IRELAND
- 26 for EG1:EURO:GERMANY</t>
  </si>
  <si>
    <t>Measures</t>
  </si>
  <si>
    <t>C</t>
  </si>
  <si>
    <t>Cell Pointers to the cells that hold strings of 2002 and 2003</t>
  </si>
  <si>
    <t>- 14 for SC1:STERLING:CHINA and 2002
- 333 for SG1:STERLING:GERMANY and 2002
- 15 for EI1:EURO:IRELAND and 2002
- 26 for EG1:EURO:GERMANY and 2002
- 45 for SC1:STERLING:CHINA and 2003
- 55 for SG1:STERLING:GERMANY and 2003
- 12 for EI1:EURO:IRELAND and 2003
- 45 for EG1:EURO:GERMANY and 2003</t>
  </si>
  <si>
    <t>D</t>
  </si>
  <si>
    <t>Scenario A with Auto Refresh</t>
  </si>
  <si>
    <t>Same as Scenario A</t>
  </si>
  <si>
    <t>AutoRefresh Parameter</t>
  </si>
  <si>
    <t>not provided (defaulted to false)</t>
  </si>
  <si>
    <t>true</t>
  </si>
  <si>
    <t>Formula Text</t>
  </si>
  <si>
    <t>The singular measure of 45 in line with the series key and measure. However the cell should always auto refresh even if Excel is not in Automatic calculation mode</t>
  </si>
  <si>
    <t>E</t>
  </si>
  <si>
    <t>F</t>
  </si>
  <si>
    <t>Produces a "Sheet Not Found" Error</t>
  </si>
  <si>
    <t>Returned Measures Description</t>
  </si>
  <si>
    <t>g</t>
  </si>
  <si>
    <t>Addition</t>
  </si>
  <si>
    <t>Subtraction</t>
  </si>
  <si>
    <t>Multiplication</t>
  </si>
  <si>
    <t>Division</t>
  </si>
  <si>
    <t>Parentheses</t>
  </si>
  <si>
    <t>Exponent</t>
  </si>
  <si>
    <t>Unary Plus</t>
  </si>
  <si>
    <t>Unary Minus</t>
  </si>
  <si>
    <t>Multiple Operands</t>
  </si>
  <si>
    <t>G</t>
  </si>
  <si>
    <t>H</t>
  </si>
  <si>
    <t>I</t>
  </si>
  <si>
    <t>J</t>
  </si>
  <si>
    <t>K</t>
  </si>
  <si>
    <t>L</t>
  </si>
  <si>
    <t>M</t>
  </si>
  <si>
    <t>N</t>
  </si>
  <si>
    <t>Produces a "Key Not Found" Error</t>
  </si>
  <si>
    <t>Produces a "Non-Numeric Value" Error</t>
  </si>
  <si>
    <t>DISABLEDFORMULA=@FXLData("http://localhost:8080/FusionRegistry","ECB,ECB_DF,1.0","all",100,,,,"id","TRUE","TRUE","TRUE","TRUE","","ECB_DF")</t>
  </si>
  <si>
    <t>Produces a "Grid Not Found" Error</t>
  </si>
  <si>
    <t>Produces a "Divide By Zero" Error</t>
  </si>
  <si>
    <t>Produces an "Invalid Power" Error</t>
  </si>
  <si>
    <t>Produces an "Parse Error" Error</t>
  </si>
  <si>
    <t>Wildcard expansion</t>
  </si>
  <si>
    <t>O</t>
  </si>
  <si>
    <t>R</t>
  </si>
  <si>
    <t>P</t>
  </si>
  <si>
    <t>U</t>
  </si>
  <si>
    <t>Q</t>
  </si>
  <si>
    <t>S</t>
  </si>
  <si>
    <t>T</t>
  </si>
  <si>
    <t>SE1:STERLING:ENGLAND
added to
EG1:EURO:GERMANY</t>
  </si>
  <si>
    <t>EG1:EURO:GERMANY
subtracted from
SE1:STERLING:ENGLAND</t>
  </si>
  <si>
    <t>SE1:STERLING:ENGLAND
multiplied by
EG1:EURO:GERMANY</t>
  </si>
  <si>
    <t>SE1:STERLING:ENGLAND
divided by
EG1:EURO:GERMANY</t>
  </si>
  <si>
    <t>SE1:STERLING:ENGLAND
multiplied by
2
exponent
2</t>
  </si>
  <si>
    <t xml:space="preserve">subtract 2 from 10 
then multiply result by
SE1:STERLING:ENGLAND
</t>
  </si>
  <si>
    <t>SE1:STERLING:ENGLAND converted to minus
multiplied by 
2</t>
  </si>
  <si>
    <t>SE1:STERLING:ENGLAND
minus
10000
converted to plus</t>
  </si>
  <si>
    <t>SE1:STERLING:ENGLAND
multiplied by
SE1:STERLING:ENGLAND
minus 
SI1:STERLING:IRELAND
divided by
EG1:EURO:GERMANY</t>
  </si>
  <si>
    <t>Cell Pointers to the cells that hold strings of SC1:STERLING:CHINA
SG1:STERLING:GERMANY
EI1:EURO:IRELAND 
EG1:EURO:GERMANY</t>
  </si>
  <si>
    <t>Cell Pointers to the cells that hold strings of 
SC1:STERLING:CHINA
SG1:STERLING:GERMANY
EI1:EURO:IRELAND 
EG1:EURO:GERMANY</t>
  </si>
  <si>
    <t>Get Measure for Series 
SE1:STERLING:ENGLAND 
for 
2002</t>
  </si>
  <si>
    <t>Get Measures for Series 
SC1:STERLING:CHINA
SG1:STERLING:GERMANY
EI1:EURO:IRELAND 
EG1:EURO:GERMANY 
for
2002</t>
  </si>
  <si>
    <t>Get Measures for Series 
SC1:STERLING:CHINA
SG1:STERLING:GERMANY
EI1:EURO:IRELAND
EG1:EURO:GERMANY 
for 
2002 and 2003</t>
  </si>
  <si>
    <r>
      <t>A series key with a spelling mistake
SE1:STERLING:ENGLAN</t>
    </r>
    <r>
      <rPr>
        <b/>
        <sz val="11"/>
        <color rgb="FFFF0000"/>
        <rFont val="Aptos Narrow"/>
        <family val="2"/>
        <scheme val="minor"/>
      </rPr>
      <t>l</t>
    </r>
    <r>
      <rPr>
        <sz val="11"/>
        <color theme="1"/>
        <rFont val="Aptos Narrow"/>
        <family val="2"/>
        <scheme val="minor"/>
      </rPr>
      <t>D</t>
    </r>
  </si>
  <si>
    <t>String Literal specifying one single series key which is SI1:STERLING:IRELAND</t>
  </si>
  <si>
    <t>String Literal specifying one single series key which is SE1:STERLING:ENGLAND</t>
  </si>
  <si>
    <t>Subtract
26
from
EG1:EURO:GERMANY
then divide
SE1:STERLING:ENGLAND
by the result</t>
  </si>
  <si>
    <t>Subtract
26
from
EG1:EURO:GERMANY
then exponent
SE1:STERLING:ENGLAND
by the result</t>
  </si>
  <si>
    <r>
      <t>SE1:STERLING:ENGLAND
multiplied by - with a typo *</t>
    </r>
    <r>
      <rPr>
        <b/>
        <sz val="11"/>
        <color rgb="FFFF0000"/>
        <rFont val="Aptos Narrow"/>
        <family val="2"/>
        <scheme val="minor"/>
      </rPr>
      <t xml:space="preserve">*
</t>
    </r>
    <r>
      <rPr>
        <sz val="11"/>
        <color theme="1"/>
        <rFont val="Aptos Narrow"/>
        <family val="2"/>
        <scheme val="minor"/>
      </rPr>
      <t>SE1:STERLING:ENGLAND
minus
SI1:STERLING:IRELAND
divided by
EG1:EURO:GERMANY</t>
    </r>
  </si>
  <si>
    <t>String Literal specifying one single period which is 2001</t>
  </si>
  <si>
    <t>String Literal specifying one single period which is 2003</t>
  </si>
  <si>
    <t>'not provided (defaulted to false)</t>
  </si>
  <si>
    <t>Single Measure representing the addition of the 2 series keys for 2002</t>
  </si>
  <si>
    <t>Single Measure representing the subtraction of the 2 series keys for 2002</t>
  </si>
  <si>
    <t>Single Measure representing the multiplication of the 2 series keys for 2002</t>
  </si>
  <si>
    <t>Single Measure representing the division of the 2 series keys for 2002</t>
  </si>
  <si>
    <t>Single Measure representing the series key for 2002 first multiplied by 2 and then get the exponent of the result to 2</t>
  </si>
  <si>
    <t xml:space="preserve">Single Measure representing the sum against the series for 2002 and proving that the parenthesis are respected </t>
  </si>
  <si>
    <t>Mearure proving that the unary minus was respected</t>
  </si>
  <si>
    <t>Mearure proving that the unary plus was respected</t>
  </si>
  <si>
    <t>Single measure representing on the calculation against the 4 series keys for 2002</t>
  </si>
  <si>
    <t>A grid of measures representing the 4 series keys for 2001, 2002 and 2003 proving that the wildcard expansion of 2001* worked</t>
  </si>
  <si>
    <t>No sheet is found so a "Sheet Not Found" error is generated</t>
  </si>
  <si>
    <t>The meaure that is found is g so a "Non Numeric Value" errror is generated</t>
  </si>
  <si>
    <t>The series key is not found so a "Key Not Found" error is generated</t>
  </si>
  <si>
    <t>EG1:EURO:GERMANY-26 is zero so a "Divide By Zero" error is generated</t>
  </si>
  <si>
    <t>EG1:EURO:GERMANY-26 is zero so a "Invalid Power" error is generated</t>
  </si>
  <si>
    <t>Theres a duplicate * operator at the point of multiplication so a "Parse Error" is generated</t>
  </si>
  <si>
    <t>Measures Check</t>
  </si>
  <si>
    <t>Sheet Not Found</t>
  </si>
  <si>
    <t>Key Not Found</t>
  </si>
  <si>
    <t>Non-numeric Value SI1:STERLING:IRELAND</t>
  </si>
  <si>
    <t>Grid Not Found</t>
  </si>
  <si>
    <t>Divide By Zero</t>
  </si>
  <si>
    <t>Invalid Power</t>
  </si>
  <si>
    <t>Parse Error</t>
  </si>
  <si>
    <t>Results</t>
  </si>
  <si>
    <t>Results Check</t>
  </si>
  <si>
    <t>Get Measure for Series 
SE1:STERLING:ENGLAND 
based on 
MIN SDMX Period</t>
  </si>
  <si>
    <t>Get Measure for Series 
SE1:STERLING:ENGLAND 
based on 
MIN and MAX SDMX Periods from the RootGrid sheet</t>
  </si>
  <si>
    <t>The singular measure of 45 in line with the series key and min period of 2001</t>
  </si>
  <si>
    <t>The singular measure of 45 in line with the series key and max period of 2003</t>
  </si>
  <si>
    <t xml:space="preserve">- 13 for SE1:STERLING:ENGLAND and MIN period of 2001
- 45 for SE1:STERLING:ENGLAND  and MAX period of 2003
</t>
  </si>
  <si>
    <t>The singular measure of 99 in line with the series key and period</t>
  </si>
  <si>
    <t>Is in the form of the FXLDataPeriod formula which will take the MIN SDMX Period from the RootGrid Sheet</t>
  </si>
  <si>
    <t>Is in the form of the FXLDataPeriod formula which will take theMIN and MAX SDMX Periods from the RootGrid Sheet</t>
  </si>
  <si>
    <t>FXLDataLookup("SE1:STERLING:ENGLAND","2002","RootGrid")</t>
  </si>
  <si>
    <t>FXLDataLookup(RootGrid!G5:G8,"2002","RootGrid")</t>
  </si>
  <si>
    <t>FXLDataLookup(RootGrid!G5:G8,RootGrid!I2:J2,"RootGrid")</t>
  </si>
  <si>
    <t>FXLDataLookup("SE1:STERLING:ENGLAND","2002","RootGrid",TRUE)</t>
  </si>
  <si>
    <t>FXLDataLookup("SE1:STERLING:ENGLAND+EG1:EURO:GERMANY","2002","RootGrid")</t>
  </si>
  <si>
    <t>FXLDataLookup("SE1:STERLING:ENGLAND-EG1:EURO:GERMANY","2002","RootGrid")</t>
  </si>
  <si>
    <t>FXLDataLookup("SE1:STERLING:ENGLAND*EG1:EURO:GERMANY","2002","RootGrid")</t>
  </si>
  <si>
    <t>FXLDataLookup("SE1:STERLING:ENGLAND/EG1:EURO:GERMANY","2002","RootGrid")</t>
  </si>
  <si>
    <t>FXLDataLookup("SE1:STERLING:ENGLAND*2^2","2002","RootGrid")</t>
  </si>
  <si>
    <t>FXLDataLookup("(SE1:STERLING:ENGLAND)*(10-2)","2002","RootGrid")</t>
  </si>
  <si>
    <t>FXLDataLookup("-SE1:STERLING:ENGLAND*2","2002","RootGrid")</t>
  </si>
  <si>
    <t>FXLDataLookup("+(SE1:STERLING:ENGLAND-10000)","2002","RootGrid")</t>
  </si>
  <si>
    <t>FXLDataLookup("SE1:STERLING:ENGLAND*SE1:STERLING:ENGLAND-SI1:STERLING:IRELAND/EG1:EURO:GERMANY","2002","RootGrid")</t>
  </si>
  <si>
    <t>FXLDataLookup(RootGrid!G5:G8, "2001*", "RootGrid")</t>
  </si>
  <si>
    <t>FXLDataLookup("SE1:STERLING:ENGLAND","2002","NonExistantRootGrid",FALSE,TRUE)</t>
  </si>
  <si>
    <t>FXLDataLookup("SE1:STERLING:ENGLANlD","2002","RootGrid",FALSE,TRUE)</t>
  </si>
  <si>
    <t>FXLDataLookup("SI1:STERLING:IRELAND","2003","RootGrid",FALSE,TRUE)</t>
  </si>
  <si>
    <t>FXLDataLookup("SE1:STERLING:ENGLAND","2002","RootGridAlternate",FALSE,TRUE)</t>
  </si>
  <si>
    <t>The header line is not on row 2 which is a requirement for the FXLDataLookup function so a "Grid Not Found" error is generatd</t>
  </si>
  <si>
    <t>FXLDataLookup("SE1:STERLING:ENGLAND/(EG1:EURO:GERMANY-26)","2002","RootGrid",FALSE,TRUE)</t>
  </si>
  <si>
    <t>FXLDataLookup("SE1:STERLING:ENGLAND^(EG1:EURO:GERMANY-26)","2002","RootGrid",FALSE,TRUE)</t>
  </si>
  <si>
    <t>FXLDataLookup("SE1:STERLING:ENGLAND**SE1:STERLING:ENGLAND-SI1:STERLING:IRELAND/EG1:EURO:GERMANY","2002","RootGrid",FALSE,TRUE)</t>
  </si>
  <si>
    <t>FXLDataLookup("SE1:STERLING:ENGLAND",SDMXPeriod("RootGrid","MIN"),"RootGrid")</t>
  </si>
  <si>
    <t>FXLDataLookup("SE1:STERLING:ENGLAND",SDMXPeriod("RootGrid","MAX"),"RootGrid")</t>
  </si>
  <si>
    <t>FXLDataLookup("SE1:STERLING:ENGLAND",SDMXPeriod("RootGrid"),"RootGrid")</t>
  </si>
  <si>
    <t>Is in the form of the FXLDataPeriod  formula which will take the MAX SDMX Period from the RootGrid Sheet</t>
  </si>
  <si>
    <t>Gets the MIN SDMX Period from the RootGrid sheet</t>
  </si>
  <si>
    <t>Gets the MAX SDMX Period from the RootGrid sheet</t>
  </si>
  <si>
    <t>Gets the MIN and MAX SDMX Periods from the RootGrid sheet</t>
  </si>
  <si>
    <t>Returns a "Sheet Not Found" Error</t>
  </si>
  <si>
    <t>FXLDataPeriod("RootGrid","MIN")</t>
  </si>
  <si>
    <t>FXLDataPeriod("RootGrid","MAX")</t>
  </si>
  <si>
    <t>FXLDataPeriod("RootGrid")</t>
  </si>
  <si>
    <t>FXLDataPeriod("NonExistantRootGrid",,TRUE)</t>
  </si>
  <si>
    <t>String Literal specifying the RootGrid sheet</t>
  </si>
  <si>
    <t>String Literal specifying the non existant NonExistantRootGrid sheet</t>
  </si>
  <si>
    <t>String Literal specifying the RootGridAlternate sheet</t>
  </si>
  <si>
    <t xml:space="preserve"> String Literal specifying the RootGrid sheet</t>
  </si>
  <si>
    <t>2003</t>
  </si>
  <si>
    <t>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</si>
</sst>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4" fillId="3" borderId="0" applyNumberFormat="0" applyBorder="0" applyAlignment="0" applyProtection="0"/>
    <xf numFmtId="0" fontId="3" fillId="4" borderId="1" applyNumberFormat="0" applyFont="0" applyAlignment="0" applyProtection="0"/>
  </cellStyleXfs>
  <cellXfs count="48">
    <xf numFmtId="0" fontId="0" fillId="0" borderId="0" xfId="0"/>
    <xf numFmtId="22" fontId="0" fillId="0" borderId="0" xfId="0" applyNumberFormat="1"/>
    <xf numFmtId="0" fontId="1" fillId="2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quotePrefix="1"/>
    <xf numFmtId="0" fontId="0" fillId="0" borderId="0" xfId="0" applyAlignment="1">
      <alignment horizontal="left" vertical="center"/>
    </xf>
    <xf numFmtId="0" fontId="0" fillId="0" borderId="0" xfId="0" quotePrefix="1" applyAlignment="1">
      <alignment horizontal="left" vertical="center" wrapText="1"/>
    </xf>
    <xf numFmtId="0" fontId="4" fillId="3" borderId="0" xfId="1"/>
    <xf numFmtId="0" fontId="0" fillId="4" borderId="1" xfId="2" applyFont="1" applyAlignment="1">
      <alignment horizontal="left" vertical="center"/>
    </xf>
    <xf numFmtId="0" fontId="4" fillId="4" borderId="1" xfId="2" applyFont="1" applyAlignment="1">
      <alignment horizontal="left" vertical="center"/>
    </xf>
    <xf numFmtId="0" fontId="3" fillId="4" borderId="1" xfId="2" applyFont="1" applyAlignment="1">
      <alignment horizontal="left" vertical="center"/>
    </xf>
    <xf numFmtId="0" fontId="3" fillId="5" borderId="0" xfId="1" applyFont="1" applyFill="1" applyAlignment="1">
      <alignment horizontal="left" vertical="center" wrapText="1"/>
    </xf>
    <xf numFmtId="0" fontId="0" fillId="4" borderId="3" xfId="2" applyFont="1" applyBorder="1" applyAlignment="1">
      <alignment horizontal="left" vertical="center"/>
    </xf>
    <xf numFmtId="0" fontId="4" fillId="4" borderId="3" xfId="2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/>
    <xf numFmtId="0" fontId="1" fillId="2" borderId="0" xfId="0" applyFont="1" applyFill="1" applyAlignment="1">
      <alignment horizontal="left" vertical="center" wrapText="1"/>
    </xf>
    <xf numFmtId="0" fontId="3" fillId="5" borderId="0" xfId="1" quotePrefix="1" applyFont="1" applyFill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0" fillId="4" borderId="1" xfId="2" applyFont="1"/>
    <xf numFmtId="0" fontId="0" fillId="4" borderId="3" xfId="2" applyFont="1" applyBorder="1"/>
    <xf numFmtId="0" fontId="6" fillId="6" borderId="2" xfId="0" applyFont="1" applyFill="1" applyBorder="1"/>
    <xf numFmtId="0" fontId="2" fillId="5" borderId="0" xfId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/>
    </xf>
    <xf numFmtId="0" fontId="0" fillId="4" borderId="1" xfId="2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4" borderId="1" xfId="2" applyFont="1" applyAlignment="1">
      <alignment horizontal="left" vertical="center"/>
    </xf>
    <xf numFmtId="0" fontId="0" fillId="4" borderId="3" xfId="2" applyFont="1" applyBorder="1" applyAlignment="1">
      <alignment horizontal="left" vertical="center"/>
    </xf>
    <xf numFmtId="2" fontId="0" fillId="4" borderId="1" xfId="2" applyNumberFormat="1" applyFont="1" applyAlignment="1">
      <alignment horizontal="left" vertical="center"/>
    </xf>
    <xf numFmtId="2" fontId="0" fillId="4" borderId="3" xfId="2" applyNumberFormat="1" applyFont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0" fontId="3" fillId="4" borderId="1" xfId="2" applyFont="1" applyAlignment="1">
      <alignment horizontal="left" vertical="center"/>
    </xf>
    <xf numFmtId="0" fontId="3" fillId="4" borderId="3" xfId="2" applyFont="1" applyBorder="1" applyAlignment="1">
      <alignment horizontal="left" vertical="center"/>
    </xf>
    <xf numFmtId="0" fontId="0" fillId="4" borderId="1" xfId="2" applyFont="1" applyAlignment="1">
      <alignment horizontal="left" vertical="center" wrapText="1"/>
    </xf>
    <xf numFmtId="0" fontId="0" fillId="4" borderId="3" xfId="2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1" fillId="2" borderId="0" xfId="0" applyFont="1" applyFill="1" applyAlignment="1">
      <alignment horizontal="center" vertical="center"/>
    </xf>
  </cellXfs>
  <cellStyles count="3">
    <cellStyle name="Bad" xfId="1" builtinId="27"/>
    <cellStyle name="Normal" xfId="0" builtinId="0"/>
    <cellStyle name="Note" xfId="2" builtinId="10"/>
  </cellStyles>
  <dxfs count="10"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D0716-1B39-42C0-86FC-652014115E9C}">
  <sheetPr codeName="Sheet1"/>
  <dimension ref="A1:J31"/>
  <sheetViews>
    <sheetView tabSelected="1" zoomScale="120" zoomScaleNormal="120" workbookViewId="0">
      <selection activeCell="K18" sqref="K18"/>
    </sheetView>
  </sheetViews>
  <sheetFormatPr defaultRowHeight="15" x14ac:dyDescent="0.25"/>
  <cols>
    <col min="1" max="1" width="15.140625" customWidth="1"/>
    <col min="2" max="2" width="12.42578125" bestFit="1" customWidth="1"/>
    <col min="3" max="3" width="16.42578125" bestFit="1" customWidth="1"/>
    <col min="4" max="4" width="47.42578125" customWidth="1"/>
    <col min="5" max="5" width="4" bestFit="1" customWidth="1"/>
    <col min="6" max="6" width="5" bestFit="1" customWidth="1"/>
    <col min="7" max="7" width="22.7109375" bestFit="1" customWidth="1"/>
    <col min="8" max="9" width="5.42578125" bestFit="1" customWidth="1"/>
  </cols>
  <sheetData>
    <row r="1" spans="1:10" x14ac:dyDescent="0.25">
      <c r="A1" s="6" t="s">
        <v>95</v>
      </c>
      <c r="B1" t="s">
        <v>36</v>
      </c>
      <c r="C1" s="1">
        <v>46266.347175925926</v>
      </c>
      <c r="D1" t="s">
        <v>37</v>
      </c>
    </row>
    <row r="2" spans="1:10" x14ac:dyDescent="0.25">
      <c r="A2" t="s">
        <v>0</v>
      </c>
      <c r="B2" t="s">
        <v>1</v>
      </c>
      <c r="C2" t="s">
        <v>2</v>
      </c>
      <c r="D2" t="s">
        <v>20</v>
      </c>
      <c r="E2" t="s">
        <v>21</v>
      </c>
      <c r="F2" t="s">
        <v>22</v>
      </c>
      <c r="G2" t="s">
        <v>38</v>
      </c>
      <c r="H2">
        <v>2001</v>
      </c>
      <c r="I2">
        <v>2002</v>
      </c>
      <c r="J2">
        <v>2003</v>
      </c>
    </row>
    <row r="3" spans="1:10" x14ac:dyDescent="0.25">
      <c r="A3" t="s">
        <v>3</v>
      </c>
      <c r="B3" t="s">
        <v>4</v>
      </c>
      <c r="C3" t="s">
        <v>5</v>
      </c>
      <c r="D3" t="s">
        <v>23</v>
      </c>
      <c r="E3">
        <v>65</v>
      </c>
      <c r="F3" t="s">
        <v>24</v>
      </c>
      <c r="G3" t="s">
        <v>39</v>
      </c>
      <c r="H3">
        <v>12</v>
      </c>
      <c r="I3">
        <v>14</v>
      </c>
      <c r="J3">
        <v>14</v>
      </c>
    </row>
    <row r="4" spans="1:10" x14ac:dyDescent="0.25">
      <c r="A4" t="s">
        <v>6</v>
      </c>
      <c r="B4" t="s">
        <v>4</v>
      </c>
      <c r="C4" t="s">
        <v>7</v>
      </c>
      <c r="D4" t="s">
        <v>25</v>
      </c>
      <c r="E4">
        <v>80</v>
      </c>
      <c r="F4" t="s">
        <v>26</v>
      </c>
      <c r="G4" t="s">
        <v>40</v>
      </c>
      <c r="H4">
        <v>10</v>
      </c>
      <c r="I4">
        <v>12</v>
      </c>
      <c r="J4">
        <v>63</v>
      </c>
    </row>
    <row r="5" spans="1:10" x14ac:dyDescent="0.25">
      <c r="A5" t="s">
        <v>8</v>
      </c>
      <c r="B5" t="s">
        <v>9</v>
      </c>
      <c r="C5" t="s">
        <v>7</v>
      </c>
      <c r="D5" t="s">
        <v>27</v>
      </c>
      <c r="E5">
        <v>65</v>
      </c>
      <c r="F5" t="s">
        <v>24</v>
      </c>
      <c r="G5" t="s">
        <v>41</v>
      </c>
      <c r="H5">
        <v>16</v>
      </c>
      <c r="I5">
        <v>14</v>
      </c>
      <c r="J5">
        <v>45</v>
      </c>
    </row>
    <row r="6" spans="1:10" x14ac:dyDescent="0.25">
      <c r="A6" t="s">
        <v>10</v>
      </c>
      <c r="B6" t="s">
        <v>9</v>
      </c>
      <c r="C6" t="s">
        <v>11</v>
      </c>
      <c r="D6" t="s">
        <v>28</v>
      </c>
      <c r="E6">
        <v>50</v>
      </c>
      <c r="F6" t="s">
        <v>26</v>
      </c>
      <c r="G6" t="s">
        <v>42</v>
      </c>
      <c r="H6">
        <v>76</v>
      </c>
      <c r="I6">
        <v>333</v>
      </c>
      <c r="J6">
        <v>55</v>
      </c>
    </row>
    <row r="7" spans="1:10" x14ac:dyDescent="0.25">
      <c r="A7" t="s">
        <v>12</v>
      </c>
      <c r="B7" t="s">
        <v>4</v>
      </c>
      <c r="C7" t="s">
        <v>13</v>
      </c>
      <c r="D7" t="s">
        <v>29</v>
      </c>
      <c r="E7">
        <v>55</v>
      </c>
      <c r="F7" t="s">
        <v>30</v>
      </c>
      <c r="G7" t="s">
        <v>43</v>
      </c>
      <c r="H7">
        <v>11</v>
      </c>
      <c r="I7">
        <v>15</v>
      </c>
      <c r="J7">
        <v>12</v>
      </c>
    </row>
    <row r="8" spans="1:10" x14ac:dyDescent="0.25">
      <c r="A8" t="s">
        <v>14</v>
      </c>
      <c r="B8" t="s">
        <v>4</v>
      </c>
      <c r="C8" t="s">
        <v>11</v>
      </c>
      <c r="D8" t="s">
        <v>31</v>
      </c>
      <c r="E8">
        <v>100</v>
      </c>
      <c r="F8" t="s">
        <v>26</v>
      </c>
      <c r="G8" t="s">
        <v>44</v>
      </c>
      <c r="H8">
        <v>11</v>
      </c>
      <c r="I8">
        <v>26</v>
      </c>
      <c r="J8">
        <v>45</v>
      </c>
    </row>
    <row r="9" spans="1:10" x14ac:dyDescent="0.25">
      <c r="A9" t="s">
        <v>15</v>
      </c>
      <c r="B9" t="s">
        <v>9</v>
      </c>
      <c r="C9" t="s">
        <v>16</v>
      </c>
      <c r="D9" t="s">
        <v>32</v>
      </c>
      <c r="E9">
        <v>45</v>
      </c>
      <c r="F9" t="s">
        <v>30</v>
      </c>
      <c r="G9" t="s">
        <v>45</v>
      </c>
      <c r="H9">
        <v>13</v>
      </c>
      <c r="I9">
        <v>99</v>
      </c>
      <c r="J9">
        <v>45</v>
      </c>
    </row>
    <row r="10" spans="1:10" x14ac:dyDescent="0.25">
      <c r="A10" t="s">
        <v>17</v>
      </c>
      <c r="B10" t="s">
        <v>9</v>
      </c>
      <c r="C10" t="s">
        <v>5</v>
      </c>
      <c r="D10" t="s">
        <v>33</v>
      </c>
      <c r="E10">
        <v>55</v>
      </c>
      <c r="F10" t="s">
        <v>24</v>
      </c>
      <c r="G10" t="s">
        <v>46</v>
      </c>
      <c r="H10">
        <v>12</v>
      </c>
      <c r="I10">
        <v>65</v>
      </c>
      <c r="J10">
        <v>45</v>
      </c>
    </row>
    <row r="11" spans="1:10" x14ac:dyDescent="0.25">
      <c r="A11" t="s">
        <v>18</v>
      </c>
      <c r="B11" t="s">
        <v>4</v>
      </c>
      <c r="C11" t="s">
        <v>16</v>
      </c>
      <c r="D11" t="s">
        <v>34</v>
      </c>
      <c r="E11">
        <v>75</v>
      </c>
      <c r="F11" t="s">
        <v>30</v>
      </c>
      <c r="G11" t="s">
        <v>47</v>
      </c>
      <c r="H11">
        <v>15</v>
      </c>
      <c r="I11">
        <v>12</v>
      </c>
      <c r="J11">
        <v>25</v>
      </c>
    </row>
    <row r="12" spans="1:10" x14ac:dyDescent="0.25">
      <c r="A12" t="s">
        <v>19</v>
      </c>
      <c r="B12" t="s">
        <v>9</v>
      </c>
      <c r="C12" t="s">
        <v>13</v>
      </c>
      <c r="D12" t="s">
        <v>35</v>
      </c>
      <c r="E12">
        <v>65</v>
      </c>
      <c r="F12" t="s">
        <v>30</v>
      </c>
      <c r="G12" t="s">
        <v>48</v>
      </c>
      <c r="H12">
        <v>54</v>
      </c>
      <c r="I12">
        <v>36</v>
      </c>
      <c r="J12" t="s">
        <v>75</v>
      </c>
    </row>
    <row r="20" spans="4:10" x14ac:dyDescent="0.25">
      <c r="D20" s="6"/>
      <c r="F20" s="1"/>
    </row>
    <row r="31" spans="4:10" x14ac:dyDescent="0.25">
      <c r="J3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3B1F8-1173-46E2-9AC0-46B2DF62F60E}">
  <sheetPr codeName="Sheet6"/>
  <dimension ref="A3:J14"/>
  <sheetViews>
    <sheetView workbookViewId="0">
      <selection activeCell="F45" sqref="F45"/>
    </sheetView>
  </sheetViews>
  <sheetFormatPr defaultRowHeight="15" x14ac:dyDescent="0.25"/>
  <cols>
    <col min="3" max="3" width="15.5703125" bestFit="1" customWidth="1"/>
  </cols>
  <sheetData>
    <row r="3" spans="1:10" x14ac:dyDescent="0.25">
      <c r="A3" s="6" t="s">
        <v>95</v>
      </c>
      <c r="B3" t="s">
        <v>36</v>
      </c>
      <c r="C3" s="1">
        <v>46266.347175925926</v>
      </c>
      <c r="D3" t="s">
        <v>37</v>
      </c>
    </row>
    <row r="4" spans="1:10" x14ac:dyDescent="0.25">
      <c r="A4" t="s">
        <v>0</v>
      </c>
      <c r="B4" t="s">
        <v>1</v>
      </c>
      <c r="C4" t="s">
        <v>2</v>
      </c>
      <c r="D4" t="s">
        <v>20</v>
      </c>
      <c r="E4" t="s">
        <v>21</v>
      </c>
      <c r="F4" t="s">
        <v>22</v>
      </c>
      <c r="G4" t="s">
        <v>38</v>
      </c>
      <c r="H4">
        <v>2001</v>
      </c>
      <c r="I4">
        <v>2002</v>
      </c>
      <c r="J4">
        <v>2003</v>
      </c>
    </row>
    <row r="5" spans="1:10" x14ac:dyDescent="0.25">
      <c r="A5" t="s">
        <v>3</v>
      </c>
      <c r="B5" t="s">
        <v>4</v>
      </c>
      <c r="C5" t="s">
        <v>5</v>
      </c>
      <c r="D5" t="s">
        <v>23</v>
      </c>
      <c r="E5">
        <v>65</v>
      </c>
      <c r="F5" t="s">
        <v>24</v>
      </c>
      <c r="G5" t="s">
        <v>39</v>
      </c>
      <c r="H5">
        <v>12</v>
      </c>
      <c r="I5">
        <v>14</v>
      </c>
      <c r="J5">
        <v>14</v>
      </c>
    </row>
    <row r="6" spans="1:10" x14ac:dyDescent="0.25">
      <c r="A6" t="s">
        <v>6</v>
      </c>
      <c r="B6" t="s">
        <v>4</v>
      </c>
      <c r="C6" t="s">
        <v>7</v>
      </c>
      <c r="D6" t="s">
        <v>25</v>
      </c>
      <c r="E6">
        <v>80</v>
      </c>
      <c r="F6" t="s">
        <v>26</v>
      </c>
      <c r="G6" t="s">
        <v>40</v>
      </c>
      <c r="H6">
        <v>10</v>
      </c>
      <c r="I6">
        <v>12</v>
      </c>
      <c r="J6">
        <v>63</v>
      </c>
    </row>
    <row r="7" spans="1:10" x14ac:dyDescent="0.25">
      <c r="A7" t="s">
        <v>8</v>
      </c>
      <c r="B7" t="s">
        <v>9</v>
      </c>
      <c r="C7" t="s">
        <v>7</v>
      </c>
      <c r="D7" t="s">
        <v>27</v>
      </c>
      <c r="E7">
        <v>65</v>
      </c>
      <c r="F7" t="s">
        <v>24</v>
      </c>
      <c r="G7" t="s">
        <v>41</v>
      </c>
      <c r="H7">
        <v>16</v>
      </c>
      <c r="I7">
        <v>14</v>
      </c>
      <c r="J7">
        <v>45</v>
      </c>
    </row>
    <row r="8" spans="1:10" x14ac:dyDescent="0.25">
      <c r="A8" t="s">
        <v>10</v>
      </c>
      <c r="B8" t="s">
        <v>9</v>
      </c>
      <c r="C8" t="s">
        <v>11</v>
      </c>
      <c r="D8" t="s">
        <v>28</v>
      </c>
      <c r="E8">
        <v>50</v>
      </c>
      <c r="F8" t="s">
        <v>26</v>
      </c>
      <c r="G8" t="s">
        <v>42</v>
      </c>
      <c r="H8">
        <v>76</v>
      </c>
      <c r="I8">
        <v>333</v>
      </c>
      <c r="J8">
        <v>55</v>
      </c>
    </row>
    <row r="9" spans="1:10" x14ac:dyDescent="0.25">
      <c r="A9" t="s">
        <v>12</v>
      </c>
      <c r="B9" t="s">
        <v>4</v>
      </c>
      <c r="C9" t="s">
        <v>13</v>
      </c>
      <c r="D9" t="s">
        <v>29</v>
      </c>
      <c r="E9">
        <v>55</v>
      </c>
      <c r="F9" t="s">
        <v>30</v>
      </c>
      <c r="G9" t="s">
        <v>43</v>
      </c>
      <c r="H9">
        <v>11</v>
      </c>
      <c r="I9">
        <v>15</v>
      </c>
      <c r="J9">
        <v>12</v>
      </c>
    </row>
    <row r="10" spans="1:10" x14ac:dyDescent="0.25">
      <c r="A10" t="s">
        <v>14</v>
      </c>
      <c r="B10" t="s">
        <v>4</v>
      </c>
      <c r="C10" t="s">
        <v>11</v>
      </c>
      <c r="D10" t="s">
        <v>31</v>
      </c>
      <c r="E10">
        <v>100</v>
      </c>
      <c r="F10" t="s">
        <v>26</v>
      </c>
      <c r="G10" t="s">
        <v>44</v>
      </c>
      <c r="H10">
        <v>11</v>
      </c>
      <c r="I10">
        <v>26</v>
      </c>
      <c r="J10">
        <v>45</v>
      </c>
    </row>
    <row r="11" spans="1:10" x14ac:dyDescent="0.25">
      <c r="A11" t="s">
        <v>15</v>
      </c>
      <c r="B11" t="s">
        <v>9</v>
      </c>
      <c r="C11" t="s">
        <v>16</v>
      </c>
      <c r="D11" t="s">
        <v>32</v>
      </c>
      <c r="E11">
        <v>45</v>
      </c>
      <c r="F11" t="s">
        <v>30</v>
      </c>
      <c r="G11" t="s">
        <v>45</v>
      </c>
      <c r="H11">
        <v>13</v>
      </c>
      <c r="I11">
        <v>99</v>
      </c>
      <c r="J11">
        <v>45</v>
      </c>
    </row>
    <row r="12" spans="1:10" x14ac:dyDescent="0.25">
      <c r="A12" t="s">
        <v>17</v>
      </c>
      <c r="B12" t="s">
        <v>9</v>
      </c>
      <c r="C12" t="s">
        <v>5</v>
      </c>
      <c r="D12" t="s">
        <v>33</v>
      </c>
      <c r="E12">
        <v>55</v>
      </c>
      <c r="F12" t="s">
        <v>24</v>
      </c>
      <c r="G12" t="s">
        <v>46</v>
      </c>
      <c r="H12">
        <v>12</v>
      </c>
      <c r="I12">
        <v>65</v>
      </c>
      <c r="J12">
        <v>45</v>
      </c>
    </row>
    <row r="13" spans="1:10" x14ac:dyDescent="0.25">
      <c r="A13" t="s">
        <v>18</v>
      </c>
      <c r="B13" t="s">
        <v>4</v>
      </c>
      <c r="C13" t="s">
        <v>16</v>
      </c>
      <c r="D13" t="s">
        <v>34</v>
      </c>
      <c r="E13">
        <v>75</v>
      </c>
      <c r="F13" t="s">
        <v>30</v>
      </c>
      <c r="G13" t="s">
        <v>47</v>
      </c>
      <c r="H13">
        <v>15</v>
      </c>
      <c r="I13">
        <v>12</v>
      </c>
      <c r="J13">
        <v>25</v>
      </c>
    </row>
    <row r="14" spans="1:10" x14ac:dyDescent="0.25">
      <c r="A14" t="s">
        <v>19</v>
      </c>
      <c r="B14" t="s">
        <v>9</v>
      </c>
      <c r="C14" t="s">
        <v>13</v>
      </c>
      <c r="D14" t="s">
        <v>35</v>
      </c>
      <c r="E14">
        <v>65</v>
      </c>
      <c r="F14" t="s">
        <v>30</v>
      </c>
      <c r="G14" t="s">
        <v>48</v>
      </c>
      <c r="H14">
        <v>54</v>
      </c>
      <c r="I14">
        <v>36</v>
      </c>
      <c r="J14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0D58B-F200-4203-A673-3457C7333F71}">
  <sheetPr codeName="Sheet5"/>
  <dimension ref="A1:BG34"/>
  <sheetViews>
    <sheetView zoomScale="130" zoomScaleNormal="130" workbookViewId="0">
      <pane ySplit="1" topLeftCell="A12" activePane="bottomLeft" state="frozen"/>
      <selection pane="bottomLeft" activeCell="I16" sqref="I16:K16"/>
    </sheetView>
  </sheetViews>
  <sheetFormatPr defaultRowHeight="15" x14ac:dyDescent="0.25"/>
  <cols>
    <col min="1" max="1" width="8.85546875" bestFit="1" customWidth="1"/>
    <col min="2" max="2" width="31.7109375" customWidth="1"/>
    <col min="3" max="3" width="25.5703125" style="4" customWidth="1"/>
    <col min="4" max="4" width="23.42578125" customWidth="1"/>
    <col min="5" max="5" width="21.42578125" customWidth="1"/>
    <col min="6" max="6" width="22.140625" style="4" customWidth="1"/>
    <col min="7" max="7" width="26.140625" style="4" customWidth="1"/>
    <col min="8" max="8" width="48.140625" customWidth="1"/>
    <col min="9" max="9" width="8.140625" bestFit="1" customWidth="1"/>
    <col min="10" max="10" width="7.85546875" customWidth="1"/>
  </cols>
  <sheetData>
    <row r="1" spans="1:53" x14ac:dyDescent="0.25">
      <c r="A1" s="2" t="s">
        <v>49</v>
      </c>
      <c r="B1" s="2" t="s">
        <v>69</v>
      </c>
      <c r="C1" s="18" t="s">
        <v>50</v>
      </c>
      <c r="D1" s="2" t="s">
        <v>51</v>
      </c>
      <c r="E1" s="2" t="s">
        <v>52</v>
      </c>
      <c r="F1" s="18" t="s">
        <v>53</v>
      </c>
      <c r="G1" s="18" t="s">
        <v>66</v>
      </c>
      <c r="H1" s="2" t="s">
        <v>74</v>
      </c>
      <c r="I1" s="28" t="s">
        <v>59</v>
      </c>
      <c r="J1" s="28"/>
      <c r="K1" s="28"/>
      <c r="L1" s="28" t="s">
        <v>147</v>
      </c>
      <c r="M1" s="28"/>
      <c r="N1" s="28"/>
    </row>
    <row r="2" spans="1:53" ht="60" x14ac:dyDescent="0.25">
      <c r="A2" s="3" t="s">
        <v>56</v>
      </c>
      <c r="B2" s="4" t="s">
        <v>165</v>
      </c>
      <c r="C2" s="4" t="s">
        <v>119</v>
      </c>
      <c r="D2" s="4" t="s">
        <v>204</v>
      </c>
      <c r="E2" s="4" t="s">
        <v>55</v>
      </c>
      <c r="F2" s="4" t="s">
        <v>199</v>
      </c>
      <c r="G2" s="4" t="s">
        <v>67</v>
      </c>
      <c r="H2" s="4" t="s">
        <v>162</v>
      </c>
      <c r="I2" s="29" t="e">
        <v>#NAME?</v>
      </c>
      <c r="J2" s="29"/>
      <c r="K2" s="29"/>
      <c r="L2" s="30">
        <v>99</v>
      </c>
      <c r="M2" s="30"/>
      <c r="N2" s="30"/>
    </row>
    <row r="3" spans="1:53" x14ac:dyDescent="0.25">
      <c r="A3" s="31" t="s">
        <v>57</v>
      </c>
      <c r="B3" s="32" t="s">
        <v>166</v>
      </c>
      <c r="C3" s="32" t="s">
        <v>120</v>
      </c>
      <c r="D3" s="32" t="s">
        <v>203</v>
      </c>
      <c r="E3" s="32" t="s">
        <v>55</v>
      </c>
      <c r="F3" s="32" t="s">
        <v>199</v>
      </c>
      <c r="G3" s="32" t="s">
        <v>67</v>
      </c>
      <c r="H3" s="33" t="s">
        <v>58</v>
      </c>
      <c r="I3" s="10" t="e">
        <v>#NAME?</v>
      </c>
      <c r="J3" s="10"/>
      <c r="K3" s="14"/>
      <c r="L3" s="35">
        <v>14</v>
      </c>
      <c r="M3" s="35"/>
      <c r="N3" s="35"/>
    </row>
    <row r="4" spans="1:53" x14ac:dyDescent="0.25">
      <c r="A4" s="31"/>
      <c r="B4" s="32"/>
      <c r="C4" s="32"/>
      <c r="D4" s="32" t="e">
        <v>#NAME?</v>
      </c>
      <c r="E4" s="32"/>
      <c r="F4" s="32"/>
      <c r="G4" s="32"/>
      <c r="H4" s="34"/>
      <c r="I4" s="10"/>
      <c r="J4" s="10"/>
      <c r="K4" s="14"/>
      <c r="L4" s="35">
        <v>333</v>
      </c>
      <c r="M4" s="35"/>
      <c r="N4" s="35"/>
    </row>
    <row r="5" spans="1:53" x14ac:dyDescent="0.25">
      <c r="A5" s="31"/>
      <c r="B5" s="32"/>
      <c r="C5" s="32"/>
      <c r="D5" s="32" t="s">
        <v>148</v>
      </c>
      <c r="E5" s="32"/>
      <c r="F5" s="32"/>
      <c r="G5" s="32"/>
      <c r="H5" s="34"/>
      <c r="I5" s="10"/>
      <c r="J5" s="10"/>
      <c r="K5" s="14"/>
      <c r="L5" s="35">
        <v>15</v>
      </c>
      <c r="M5" s="35"/>
      <c r="N5" s="35"/>
    </row>
    <row r="6" spans="1:53" ht="59.25" customHeight="1" x14ac:dyDescent="0.25">
      <c r="A6" s="31"/>
      <c r="B6" s="32"/>
      <c r="C6" s="32"/>
      <c r="D6" s="32"/>
      <c r="E6" s="32"/>
      <c r="F6" s="32"/>
      <c r="G6" s="32"/>
      <c r="H6" s="34"/>
      <c r="I6" s="10"/>
      <c r="J6" s="10"/>
      <c r="K6" s="14"/>
      <c r="L6" s="35">
        <v>26</v>
      </c>
      <c r="M6" s="35"/>
      <c r="N6" s="35"/>
    </row>
    <row r="7" spans="1:53" ht="45" customHeight="1" x14ac:dyDescent="0.25">
      <c r="A7" s="31" t="s">
        <v>60</v>
      </c>
      <c r="B7" s="32" t="s">
        <v>167</v>
      </c>
      <c r="C7" s="32" t="s">
        <v>121</v>
      </c>
      <c r="D7" s="32" t="s">
        <v>118</v>
      </c>
      <c r="E7" s="32" t="s">
        <v>61</v>
      </c>
      <c r="F7" s="32" t="s">
        <v>199</v>
      </c>
      <c r="G7" s="32" t="s">
        <v>67</v>
      </c>
      <c r="H7" s="33" t="s">
        <v>62</v>
      </c>
      <c r="I7" s="10" t="e">
        <v>#NAME?</v>
      </c>
      <c r="J7" s="10"/>
      <c r="K7" s="14"/>
      <c r="L7" s="16">
        <v>14</v>
      </c>
      <c r="M7" s="16">
        <v>45</v>
      </c>
      <c r="N7" s="16"/>
    </row>
    <row r="8" spans="1:53" x14ac:dyDescent="0.25">
      <c r="A8" s="31"/>
      <c r="B8" s="32"/>
      <c r="C8" s="32"/>
      <c r="D8" s="32"/>
      <c r="E8" s="32"/>
      <c r="F8" s="32"/>
      <c r="G8" s="32"/>
      <c r="H8" s="34"/>
      <c r="I8" s="10"/>
      <c r="J8" s="10"/>
      <c r="K8" s="14"/>
      <c r="L8" s="16">
        <v>333</v>
      </c>
      <c r="M8" s="16">
        <v>55</v>
      </c>
      <c r="N8" s="16"/>
    </row>
    <row r="9" spans="1:53" x14ac:dyDescent="0.25">
      <c r="A9" s="31"/>
      <c r="B9" s="32"/>
      <c r="C9" s="32"/>
      <c r="D9" s="32"/>
      <c r="E9" s="32"/>
      <c r="F9" s="32"/>
      <c r="G9" s="32"/>
      <c r="H9" s="34"/>
      <c r="I9" s="10"/>
      <c r="J9" s="10"/>
      <c r="K9" s="14"/>
      <c r="L9" s="16">
        <v>15</v>
      </c>
      <c r="M9" s="16">
        <v>12</v>
      </c>
      <c r="N9" s="16"/>
    </row>
    <row r="10" spans="1:53" ht="27.75" customHeight="1" x14ac:dyDescent="0.25">
      <c r="A10" s="31"/>
      <c r="B10" s="32"/>
      <c r="C10" s="32"/>
      <c r="D10" s="32"/>
      <c r="E10" s="32"/>
      <c r="F10" s="32"/>
      <c r="G10" s="32"/>
      <c r="H10" s="34"/>
      <c r="I10" s="10"/>
      <c r="J10" s="10"/>
      <c r="K10" s="14"/>
      <c r="L10" s="16">
        <v>26</v>
      </c>
      <c r="M10" s="16">
        <v>45</v>
      </c>
      <c r="N10" s="16"/>
    </row>
    <row r="11" spans="1:53" ht="60" x14ac:dyDescent="0.25">
      <c r="A11" s="3" t="s">
        <v>63</v>
      </c>
      <c r="B11" s="4" t="s">
        <v>168</v>
      </c>
      <c r="C11" s="4" t="s">
        <v>64</v>
      </c>
      <c r="D11" s="7" t="s">
        <v>65</v>
      </c>
      <c r="E11" s="5" t="s">
        <v>65</v>
      </c>
      <c r="F11" s="4" t="s">
        <v>65</v>
      </c>
      <c r="G11" s="8" t="s">
        <v>68</v>
      </c>
      <c r="H11" s="4" t="s">
        <v>70</v>
      </c>
      <c r="I11" s="36" t="e">
        <v>#NAME?</v>
      </c>
      <c r="J11" s="36"/>
      <c r="K11" s="37"/>
      <c r="L11" s="35">
        <v>99</v>
      </c>
      <c r="M11" s="35"/>
      <c r="N11" s="35"/>
    </row>
    <row r="12" spans="1:53" ht="45" x14ac:dyDescent="0.25">
      <c r="A12" s="3" t="s">
        <v>71</v>
      </c>
      <c r="B12" s="8" t="s">
        <v>169</v>
      </c>
      <c r="C12" s="4" t="s">
        <v>76</v>
      </c>
      <c r="D12" s="4" t="s">
        <v>108</v>
      </c>
      <c r="E12" s="4" t="s">
        <v>55</v>
      </c>
      <c r="F12" s="4" t="s">
        <v>199</v>
      </c>
      <c r="G12" s="8" t="s">
        <v>67</v>
      </c>
      <c r="H12" s="4" t="s">
        <v>131</v>
      </c>
      <c r="I12" s="36" t="e">
        <v>#NAME?</v>
      </c>
      <c r="J12" s="36"/>
      <c r="K12" s="37"/>
      <c r="L12" s="35">
        <f>99+26</f>
        <v>125</v>
      </c>
      <c r="M12" s="35"/>
      <c r="N12" s="35"/>
    </row>
    <row r="13" spans="1:53" ht="60" x14ac:dyDescent="0.25">
      <c r="A13" s="3" t="s">
        <v>72</v>
      </c>
      <c r="B13" s="8" t="s">
        <v>170</v>
      </c>
      <c r="C13" s="4" t="s">
        <v>77</v>
      </c>
      <c r="D13" s="4" t="s">
        <v>109</v>
      </c>
      <c r="E13" s="4" t="s">
        <v>55</v>
      </c>
      <c r="F13" s="4" t="s">
        <v>199</v>
      </c>
      <c r="G13" s="8" t="s">
        <v>67</v>
      </c>
      <c r="H13" s="4" t="s">
        <v>132</v>
      </c>
      <c r="I13" s="36" t="e">
        <v>#NAME?</v>
      </c>
      <c r="J13" s="36"/>
      <c r="K13" s="37"/>
      <c r="L13" s="35">
        <f>99-26</f>
        <v>73</v>
      </c>
      <c r="M13" s="35"/>
      <c r="N13" s="35"/>
    </row>
    <row r="14" spans="1:53" ht="45" x14ac:dyDescent="0.25">
      <c r="A14" s="3" t="s">
        <v>85</v>
      </c>
      <c r="B14" s="4" t="s">
        <v>171</v>
      </c>
      <c r="C14" s="4" t="s">
        <v>78</v>
      </c>
      <c r="D14" s="4" t="s">
        <v>110</v>
      </c>
      <c r="E14" s="4" t="s">
        <v>55</v>
      </c>
      <c r="F14" s="4" t="s">
        <v>199</v>
      </c>
      <c r="G14" s="8" t="s">
        <v>67</v>
      </c>
      <c r="H14" s="4" t="s">
        <v>133</v>
      </c>
      <c r="I14" s="36" t="e">
        <v>#NAME?</v>
      </c>
      <c r="J14" s="36"/>
      <c r="K14" s="37"/>
      <c r="L14" s="35">
        <f>99*26</f>
        <v>2574</v>
      </c>
      <c r="M14" s="35"/>
      <c r="N14" s="35"/>
    </row>
    <row r="15" spans="1:53" ht="45" x14ac:dyDescent="0.25">
      <c r="A15" s="3" t="s">
        <v>86</v>
      </c>
      <c r="B15" s="4" t="s">
        <v>172</v>
      </c>
      <c r="C15" s="4" t="s">
        <v>79</v>
      </c>
      <c r="D15" s="4" t="s">
        <v>111</v>
      </c>
      <c r="E15" s="4" t="s">
        <v>55</v>
      </c>
      <c r="F15" s="4" t="s">
        <v>199</v>
      </c>
      <c r="G15" s="8" t="s">
        <v>67</v>
      </c>
      <c r="H15" s="4" t="s">
        <v>134</v>
      </c>
      <c r="I15" s="38" t="e">
        <v>#NAME?</v>
      </c>
      <c r="J15" s="38"/>
      <c r="K15" s="39"/>
      <c r="L15" s="40">
        <f>99/26</f>
        <v>3.8076923076923075</v>
      </c>
      <c r="M15" s="40"/>
      <c r="N15" s="40"/>
    </row>
    <row r="16" spans="1:53" s="9" customFormat="1" ht="75" x14ac:dyDescent="0.25">
      <c r="A16" s="4" t="s">
        <v>87</v>
      </c>
      <c r="B16" s="4" t="s">
        <v>173</v>
      </c>
      <c r="C16" s="4" t="s">
        <v>81</v>
      </c>
      <c r="D16" s="4" t="s">
        <v>112</v>
      </c>
      <c r="E16" s="4" t="s">
        <v>55</v>
      </c>
      <c r="F16" s="4" t="s">
        <v>199</v>
      </c>
      <c r="G16" s="8" t="s">
        <v>130</v>
      </c>
      <c r="H16" s="4" t="s">
        <v>135</v>
      </c>
      <c r="I16" s="41" t="e">
        <v>#NAME?</v>
      </c>
      <c r="J16" s="41"/>
      <c r="K16" s="42"/>
      <c r="L16" s="35">
        <f>99*2^2</f>
        <v>396</v>
      </c>
      <c r="M16" s="35"/>
      <c r="N16" s="35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9" ht="60" x14ac:dyDescent="0.25">
      <c r="A17" s="3" t="s">
        <v>88</v>
      </c>
      <c r="B17" s="4" t="s">
        <v>174</v>
      </c>
      <c r="C17" s="4" t="s">
        <v>80</v>
      </c>
      <c r="D17" s="4" t="s">
        <v>113</v>
      </c>
      <c r="E17" s="4" t="s">
        <v>55</v>
      </c>
      <c r="F17" s="4" t="s">
        <v>199</v>
      </c>
      <c r="G17" s="8" t="s">
        <v>67</v>
      </c>
      <c r="H17" s="4" t="s">
        <v>136</v>
      </c>
      <c r="I17" s="36" t="e">
        <v>#NAME?</v>
      </c>
      <c r="J17" s="36"/>
      <c r="K17" s="37"/>
      <c r="L17" s="35">
        <f>(99)*(10-2)</f>
        <v>792</v>
      </c>
      <c r="M17" s="35"/>
      <c r="N17" s="35"/>
    </row>
    <row r="18" spans="1:59" ht="60" x14ac:dyDescent="0.25">
      <c r="A18" s="3" t="s">
        <v>89</v>
      </c>
      <c r="B18" s="4" t="s">
        <v>175</v>
      </c>
      <c r="C18" s="4" t="s">
        <v>83</v>
      </c>
      <c r="D18" s="4" t="s">
        <v>114</v>
      </c>
      <c r="E18" s="4" t="s">
        <v>55</v>
      </c>
      <c r="F18" s="4" t="s">
        <v>199</v>
      </c>
      <c r="G18" s="8" t="s">
        <v>67</v>
      </c>
      <c r="H18" s="4" t="s">
        <v>137</v>
      </c>
      <c r="I18" s="36" t="e">
        <v>#NAME?</v>
      </c>
      <c r="J18" s="36"/>
      <c r="K18" s="37"/>
      <c r="L18" s="35">
        <f>-99*2</f>
        <v>-198</v>
      </c>
      <c r="M18" s="35"/>
      <c r="N18" s="35"/>
    </row>
    <row r="19" spans="1:59" s="9" customFormat="1" ht="60" x14ac:dyDescent="0.25">
      <c r="A19" s="24" t="s">
        <v>90</v>
      </c>
      <c r="B19" s="13" t="s">
        <v>176</v>
      </c>
      <c r="C19" s="13" t="s">
        <v>82</v>
      </c>
      <c r="D19" s="13" t="s">
        <v>115</v>
      </c>
      <c r="E19" s="13" t="s">
        <v>55</v>
      </c>
      <c r="F19" s="13" t="s">
        <v>199</v>
      </c>
      <c r="G19" s="19" t="s">
        <v>67</v>
      </c>
      <c r="H19" s="13" t="s">
        <v>138</v>
      </c>
      <c r="I19" s="12" t="e">
        <v>#NAME?</v>
      </c>
      <c r="J19" s="11"/>
      <c r="K19" s="15"/>
      <c r="L19" s="35">
        <f>+(99-10000)</f>
        <v>-9901</v>
      </c>
      <c r="M19" s="35"/>
      <c r="N19" s="35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</row>
    <row r="20" spans="1:59" ht="105" x14ac:dyDescent="0.25">
      <c r="A20" s="3" t="s">
        <v>91</v>
      </c>
      <c r="B20" s="4" t="s">
        <v>177</v>
      </c>
      <c r="C20" s="4" t="s">
        <v>84</v>
      </c>
      <c r="D20" s="4" t="s">
        <v>116</v>
      </c>
      <c r="E20" s="4" t="s">
        <v>55</v>
      </c>
      <c r="F20" s="4" t="s">
        <v>199</v>
      </c>
      <c r="G20" s="8" t="s">
        <v>67</v>
      </c>
      <c r="H20" s="4" t="s">
        <v>139</v>
      </c>
      <c r="I20" s="38" t="e">
        <v>#NAME?</v>
      </c>
      <c r="J20" s="38"/>
      <c r="K20" s="39"/>
      <c r="L20" s="40">
        <f>99*99-36/26</f>
        <v>9799.6153846153848</v>
      </c>
      <c r="M20" s="40"/>
      <c r="N20" s="40"/>
    </row>
    <row r="21" spans="1:59" ht="30" customHeight="1" x14ac:dyDescent="0.25">
      <c r="A21" s="31" t="s">
        <v>92</v>
      </c>
      <c r="B21" s="32" t="s">
        <v>178</v>
      </c>
      <c r="C21" s="32" t="s">
        <v>100</v>
      </c>
      <c r="D21" s="32" t="s">
        <v>117</v>
      </c>
      <c r="E21" s="32" t="s">
        <v>128</v>
      </c>
      <c r="F21" s="32" t="s">
        <v>199</v>
      </c>
      <c r="G21" s="33" t="s">
        <v>67</v>
      </c>
      <c r="H21" s="32" t="s">
        <v>140</v>
      </c>
      <c r="I21" s="10" t="e">
        <v>#NAME?</v>
      </c>
      <c r="J21" s="10"/>
      <c r="K21" s="14"/>
      <c r="L21" s="16">
        <v>16</v>
      </c>
      <c r="M21" s="17">
        <v>14</v>
      </c>
      <c r="N21" s="17">
        <v>45</v>
      </c>
    </row>
    <row r="22" spans="1:59" x14ac:dyDescent="0.25">
      <c r="A22" s="31"/>
      <c r="B22" s="32"/>
      <c r="C22" s="32"/>
      <c r="D22" s="32"/>
      <c r="E22" s="32"/>
      <c r="F22" s="32"/>
      <c r="G22" s="33"/>
      <c r="H22" s="32"/>
      <c r="I22" s="10"/>
      <c r="J22" s="10"/>
      <c r="K22" s="14"/>
      <c r="L22" s="16">
        <v>76</v>
      </c>
      <c r="M22" s="17">
        <v>333</v>
      </c>
      <c r="N22" s="17">
        <v>55</v>
      </c>
    </row>
    <row r="23" spans="1:59" x14ac:dyDescent="0.25">
      <c r="A23" s="31"/>
      <c r="B23" s="32"/>
      <c r="C23" s="32"/>
      <c r="D23" s="32"/>
      <c r="E23" s="32"/>
      <c r="F23" s="32"/>
      <c r="G23" s="33"/>
      <c r="H23" s="32"/>
      <c r="I23" s="10"/>
      <c r="J23" s="10"/>
      <c r="K23" s="14"/>
      <c r="L23" s="16">
        <v>11</v>
      </c>
      <c r="M23" s="17">
        <v>15</v>
      </c>
      <c r="N23" s="17">
        <v>12</v>
      </c>
    </row>
    <row r="24" spans="1:59" ht="27.75" customHeight="1" x14ac:dyDescent="0.25">
      <c r="A24" s="31"/>
      <c r="B24" s="32"/>
      <c r="C24" s="32"/>
      <c r="D24" s="32"/>
      <c r="E24" s="32"/>
      <c r="F24" s="32"/>
      <c r="G24" s="33"/>
      <c r="H24" s="32"/>
      <c r="I24" s="10"/>
      <c r="J24" s="10"/>
      <c r="K24" s="14"/>
      <c r="L24" s="16">
        <v>11</v>
      </c>
      <c r="M24" s="17">
        <v>26</v>
      </c>
      <c r="N24" s="17">
        <v>45</v>
      </c>
    </row>
    <row r="25" spans="1:59" ht="60" x14ac:dyDescent="0.25">
      <c r="A25" s="3" t="s">
        <v>101</v>
      </c>
      <c r="B25" s="4" t="s">
        <v>179</v>
      </c>
      <c r="C25" s="4" t="s">
        <v>73</v>
      </c>
      <c r="D25" s="4" t="s">
        <v>54</v>
      </c>
      <c r="E25" s="4" t="s">
        <v>55</v>
      </c>
      <c r="F25" s="4" t="s">
        <v>200</v>
      </c>
      <c r="G25" s="4" t="b">
        <v>0</v>
      </c>
      <c r="H25" s="4" t="s">
        <v>141</v>
      </c>
      <c r="I25" s="36" t="s">
        <v>148</v>
      </c>
      <c r="J25" s="36"/>
      <c r="K25" s="37"/>
      <c r="L25" s="46" t="s">
        <v>148</v>
      </c>
      <c r="M25" s="46"/>
      <c r="N25" s="46"/>
    </row>
    <row r="26" spans="1:59" ht="45" x14ac:dyDescent="0.25">
      <c r="A26" s="3" t="s">
        <v>103</v>
      </c>
      <c r="B26" s="4" t="s">
        <v>180</v>
      </c>
      <c r="C26" s="4" t="s">
        <v>93</v>
      </c>
      <c r="D26" s="4" t="s">
        <v>122</v>
      </c>
      <c r="E26" s="4" t="s">
        <v>55</v>
      </c>
      <c r="F26" s="4" t="s">
        <v>199</v>
      </c>
      <c r="G26" s="4" t="b">
        <v>0</v>
      </c>
      <c r="H26" s="4" t="s">
        <v>143</v>
      </c>
      <c r="I26" s="36" t="s">
        <v>149</v>
      </c>
      <c r="J26" s="36"/>
      <c r="K26" s="37"/>
      <c r="L26" s="46" t="s">
        <v>149</v>
      </c>
      <c r="M26" s="46"/>
      <c r="N26" s="46"/>
    </row>
    <row r="27" spans="1:59" ht="60" x14ac:dyDescent="0.25">
      <c r="A27" s="3" t="s">
        <v>105</v>
      </c>
      <c r="B27" s="4" t="s">
        <v>181</v>
      </c>
      <c r="C27" s="4" t="s">
        <v>94</v>
      </c>
      <c r="D27" s="4" t="s">
        <v>123</v>
      </c>
      <c r="E27" s="4" t="s">
        <v>129</v>
      </c>
      <c r="F27" s="4" t="s">
        <v>199</v>
      </c>
      <c r="G27" s="4" t="b">
        <v>0</v>
      </c>
      <c r="H27" s="4" t="s">
        <v>142</v>
      </c>
      <c r="I27" s="43" t="s">
        <v>150</v>
      </c>
      <c r="J27" s="43"/>
      <c r="K27" s="44"/>
      <c r="L27" s="45" t="s">
        <v>150</v>
      </c>
      <c r="M27" s="45"/>
      <c r="N27" s="45"/>
    </row>
    <row r="28" spans="1:59" ht="60" x14ac:dyDescent="0.25">
      <c r="A28" s="3" t="s">
        <v>102</v>
      </c>
      <c r="B28" s="4" t="s">
        <v>182</v>
      </c>
      <c r="C28" s="4" t="s">
        <v>96</v>
      </c>
      <c r="D28" s="4" t="s">
        <v>124</v>
      </c>
      <c r="E28" s="4" t="s">
        <v>55</v>
      </c>
      <c r="F28" s="4" t="s">
        <v>201</v>
      </c>
      <c r="G28" s="4" t="b">
        <v>0</v>
      </c>
      <c r="H28" s="4" t="s">
        <v>183</v>
      </c>
      <c r="I28" s="36" t="s">
        <v>151</v>
      </c>
      <c r="J28" s="36"/>
      <c r="K28" s="37"/>
      <c r="L28" s="35" t="s">
        <v>151</v>
      </c>
      <c r="M28" s="35"/>
      <c r="N28" s="35"/>
    </row>
    <row r="29" spans="1:59" ht="105" x14ac:dyDescent="0.25">
      <c r="A29" s="3" t="s">
        <v>106</v>
      </c>
      <c r="B29" s="4" t="s">
        <v>184</v>
      </c>
      <c r="C29" s="4" t="s">
        <v>97</v>
      </c>
      <c r="D29" s="4" t="s">
        <v>125</v>
      </c>
      <c r="E29" s="4" t="s">
        <v>55</v>
      </c>
      <c r="F29" s="4" t="s">
        <v>199</v>
      </c>
      <c r="G29" s="4" t="b">
        <v>0</v>
      </c>
      <c r="H29" s="4" t="s">
        <v>144</v>
      </c>
      <c r="I29" s="36" t="s">
        <v>152</v>
      </c>
      <c r="J29" s="36"/>
      <c r="K29" s="37"/>
      <c r="L29" s="35" t="s">
        <v>152</v>
      </c>
      <c r="M29" s="35"/>
      <c r="N29" s="35"/>
    </row>
    <row r="30" spans="1:59" ht="105" x14ac:dyDescent="0.25">
      <c r="A30" s="3" t="s">
        <v>107</v>
      </c>
      <c r="B30" s="4" t="s">
        <v>185</v>
      </c>
      <c r="C30" s="4" t="s">
        <v>98</v>
      </c>
      <c r="D30" s="4" t="s">
        <v>126</v>
      </c>
      <c r="E30" s="4" t="s">
        <v>55</v>
      </c>
      <c r="F30" s="4" t="s">
        <v>202</v>
      </c>
      <c r="G30" s="4" t="b">
        <v>0</v>
      </c>
      <c r="H30" s="4" t="s">
        <v>145</v>
      </c>
      <c r="I30" s="36" t="s">
        <v>153</v>
      </c>
      <c r="J30" s="36"/>
      <c r="K30" s="37"/>
      <c r="L30" s="35" t="s">
        <v>153</v>
      </c>
      <c r="M30" s="35"/>
      <c r="N30" s="35"/>
    </row>
    <row r="31" spans="1:59" ht="120" x14ac:dyDescent="0.25">
      <c r="A31" s="3" t="s">
        <v>104</v>
      </c>
      <c r="B31" s="4" t="s">
        <v>186</v>
      </c>
      <c r="C31" s="4" t="s">
        <v>99</v>
      </c>
      <c r="D31" s="4" t="s">
        <v>127</v>
      </c>
      <c r="E31" s="4" t="s">
        <v>55</v>
      </c>
      <c r="F31" s="4" t="s">
        <v>199</v>
      </c>
      <c r="G31" s="4" t="b">
        <v>0</v>
      </c>
      <c r="H31" s="4" t="s">
        <v>146</v>
      </c>
      <c r="I31" s="36" t="s">
        <v>154</v>
      </c>
      <c r="J31" s="36"/>
      <c r="K31" s="37"/>
      <c r="L31" s="35" t="s">
        <v>154</v>
      </c>
      <c r="M31" s="35"/>
      <c r="N31" s="35"/>
    </row>
    <row r="32" spans="1:59" ht="90" x14ac:dyDescent="0.25">
      <c r="A32" s="3" t="s">
        <v>102</v>
      </c>
      <c r="B32" s="4" t="s">
        <v>187</v>
      </c>
      <c r="C32" s="4" t="s">
        <v>157</v>
      </c>
      <c r="D32" s="4" t="s">
        <v>54</v>
      </c>
      <c r="E32" s="4" t="s">
        <v>163</v>
      </c>
      <c r="F32" s="4" t="s">
        <v>199</v>
      </c>
      <c r="G32" s="4" t="b">
        <v>0</v>
      </c>
      <c r="H32" s="4" t="s">
        <v>159</v>
      </c>
      <c r="I32" s="21" t="e">
        <v>#NAME?</v>
      </c>
      <c r="J32" s="21"/>
      <c r="K32" s="22"/>
      <c r="L32" s="23">
        <v>13</v>
      </c>
      <c r="M32" s="23"/>
      <c r="N32" s="23"/>
    </row>
    <row r="33" spans="1:14" ht="90" x14ac:dyDescent="0.25">
      <c r="A33" s="3" t="s">
        <v>106</v>
      </c>
      <c r="B33" s="4" t="s">
        <v>188</v>
      </c>
      <c r="C33" s="4" t="s">
        <v>157</v>
      </c>
      <c r="D33" s="4" t="s">
        <v>54</v>
      </c>
      <c r="E33" s="4" t="s">
        <v>190</v>
      </c>
      <c r="F33" s="4" t="s">
        <v>199</v>
      </c>
      <c r="G33" s="4" t="b">
        <v>0</v>
      </c>
      <c r="H33" s="4" t="s">
        <v>160</v>
      </c>
      <c r="I33" s="21" t="e">
        <v>#NAME?</v>
      </c>
      <c r="J33" s="21"/>
      <c r="K33" s="22"/>
      <c r="L33" s="23">
        <v>45</v>
      </c>
      <c r="M33" s="23"/>
      <c r="N33" s="23"/>
    </row>
    <row r="34" spans="1:14" ht="90" x14ac:dyDescent="0.25">
      <c r="A34" s="3" t="s">
        <v>107</v>
      </c>
      <c r="B34" s="4" t="s">
        <v>189</v>
      </c>
      <c r="C34" s="4" t="s">
        <v>158</v>
      </c>
      <c r="D34" s="4" t="s">
        <v>54</v>
      </c>
      <c r="E34" s="4" t="s">
        <v>164</v>
      </c>
      <c r="F34" s="4" t="s">
        <v>199</v>
      </c>
      <c r="G34" s="4" t="b">
        <v>0</v>
      </c>
      <c r="H34" s="26" t="s">
        <v>161</v>
      </c>
      <c r="I34" s="21" t="e">
        <v>#NAME?</v>
      </c>
      <c r="J34" s="21"/>
      <c r="K34" s="22"/>
      <c r="L34" s="23">
        <v>13</v>
      </c>
      <c r="M34" s="23">
        <v>45</v>
      </c>
      <c r="N34" s="23"/>
    </row>
  </sheetData>
  <dataConsolidate/>
  <mergeCells count="65">
    <mergeCell ref="I31:K31"/>
    <mergeCell ref="L31:N31"/>
    <mergeCell ref="I28:K28"/>
    <mergeCell ref="L28:N28"/>
    <mergeCell ref="I29:K29"/>
    <mergeCell ref="L29:N29"/>
    <mergeCell ref="I30:K30"/>
    <mergeCell ref="L30:N30"/>
    <mergeCell ref="I27:K27"/>
    <mergeCell ref="L27:N27"/>
    <mergeCell ref="L19:N19"/>
    <mergeCell ref="I20:K20"/>
    <mergeCell ref="L20:N20"/>
    <mergeCell ref="I25:K25"/>
    <mergeCell ref="L25:N25"/>
    <mergeCell ref="I26:K26"/>
    <mergeCell ref="L26:N26"/>
    <mergeCell ref="A21:A24"/>
    <mergeCell ref="B21:B24"/>
    <mergeCell ref="C21:C24"/>
    <mergeCell ref="D21:D24"/>
    <mergeCell ref="E21:E24"/>
    <mergeCell ref="I14:K14"/>
    <mergeCell ref="L14:N14"/>
    <mergeCell ref="I15:K15"/>
    <mergeCell ref="L15:N15"/>
    <mergeCell ref="F21:F24"/>
    <mergeCell ref="G21:G24"/>
    <mergeCell ref="I16:K16"/>
    <mergeCell ref="L16:N16"/>
    <mergeCell ref="I17:K17"/>
    <mergeCell ref="L17:N17"/>
    <mergeCell ref="I18:K18"/>
    <mergeCell ref="L18:N18"/>
    <mergeCell ref="H21:H24"/>
    <mergeCell ref="I11:K11"/>
    <mergeCell ref="L11:N11"/>
    <mergeCell ref="I12:K12"/>
    <mergeCell ref="L12:N12"/>
    <mergeCell ref="I13:K13"/>
    <mergeCell ref="L13:N13"/>
    <mergeCell ref="A7:A10"/>
    <mergeCell ref="B7:B10"/>
    <mergeCell ref="C7:C10"/>
    <mergeCell ref="D7:D10"/>
    <mergeCell ref="E7:E10"/>
    <mergeCell ref="F7:F10"/>
    <mergeCell ref="G3:G6"/>
    <mergeCell ref="H3:H6"/>
    <mergeCell ref="L3:N3"/>
    <mergeCell ref="L4:N4"/>
    <mergeCell ref="L5:N5"/>
    <mergeCell ref="L6:N6"/>
    <mergeCell ref="G7:G10"/>
    <mergeCell ref="H7:H10"/>
    <mergeCell ref="I1:K1"/>
    <mergeCell ref="L1:N1"/>
    <mergeCell ref="I2:K2"/>
    <mergeCell ref="L2:N2"/>
    <mergeCell ref="A3:A6"/>
    <mergeCell ref="B3:B6"/>
    <mergeCell ref="C3:C6"/>
    <mergeCell ref="D3:D6"/>
    <mergeCell ref="E3:E6"/>
    <mergeCell ref="F3:F6"/>
  </mergeCells>
  <conditionalFormatting sqref="L2:L31">
    <cfRule type="expression" dxfId="9" priority="6">
      <formula>$L2=$I2</formula>
    </cfRule>
  </conditionalFormatting>
  <conditionalFormatting sqref="L2:L34">
    <cfRule type="expression" dxfId="8" priority="5">
      <formula>$L2&lt;&gt;$I2</formula>
    </cfRule>
  </conditionalFormatting>
  <conditionalFormatting sqref="M2:M34">
    <cfRule type="expression" dxfId="7" priority="3">
      <formula>$M2&lt;&gt;$J2</formula>
    </cfRule>
    <cfRule type="expression" dxfId="6" priority="4">
      <formula>$M2=$J2</formula>
    </cfRule>
  </conditionalFormatting>
  <conditionalFormatting sqref="N2:N34">
    <cfRule type="expression" dxfId="5" priority="1">
      <formula>$N2&lt;&gt;$K2</formula>
    </cfRule>
    <cfRule type="expression" dxfId="4" priority="2">
      <formula>$N2=$K2</formula>
    </cfRule>
  </conditionalFormatting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8434C-7249-4880-82B2-0CBEF3D721F8}">
  <sheetPr codeName="Sheet7"/>
  <dimension ref="A1:G5"/>
  <sheetViews>
    <sheetView workbookViewId="0">
      <selection activeCell="C37" sqref="C37"/>
    </sheetView>
  </sheetViews>
  <sheetFormatPr defaultRowHeight="15" x14ac:dyDescent="0.25"/>
  <cols>
    <col min="1" max="1" width="23.28515625" customWidth="1"/>
    <col min="2" max="2" width="30.85546875" customWidth="1"/>
    <col min="3" max="3" width="55.28515625" bestFit="1" customWidth="1"/>
    <col min="4" max="4" width="5" bestFit="1" customWidth="1"/>
    <col min="5" max="5" width="11.5703125" customWidth="1"/>
    <col min="6" max="6" width="5" bestFit="1" customWidth="1"/>
    <col min="7" max="7" width="13.140625" customWidth="1"/>
  </cols>
  <sheetData>
    <row r="1" spans="1:7" x14ac:dyDescent="0.25">
      <c r="A1" s="20" t="s">
        <v>49</v>
      </c>
      <c r="B1" s="20" t="s">
        <v>69</v>
      </c>
      <c r="C1" s="18" t="s">
        <v>50</v>
      </c>
      <c r="D1" s="47" t="s">
        <v>155</v>
      </c>
      <c r="E1" s="47"/>
      <c r="F1" s="47" t="s">
        <v>156</v>
      </c>
      <c r="G1" s="47"/>
    </row>
    <row r="2" spans="1:7" x14ac:dyDescent="0.25">
      <c r="A2" s="25" t="s">
        <v>56</v>
      </c>
      <c r="B2" t="s">
        <v>195</v>
      </c>
      <c r="C2" t="s">
        <v>191</v>
      </c>
      <c r="D2" t="s">
        <v>204</v>
      </c>
      <c r="F2">
        <v>2001</v>
      </c>
    </row>
    <row r="3" spans="1:7" x14ac:dyDescent="0.25">
      <c r="A3" s="25" t="s">
        <v>57</v>
      </c>
      <c r="B3" t="s">
        <v>196</v>
      </c>
      <c r="C3" t="s">
        <v>192</v>
      </c>
      <c r="D3" t="s">
        <v>203</v>
      </c>
      <c r="F3">
        <v>2003</v>
      </c>
    </row>
    <row r="4" spans="1:7" x14ac:dyDescent="0.25">
      <c r="A4" s="25" t="s">
        <v>60</v>
      </c>
      <c r="B4" t="s">
        <v>197</v>
      </c>
      <c r="C4" t="s">
        <v>193</v>
      </c>
      <c r="D4" t="s">
        <v>204</v>
      </c>
      <c r="E4" t="s">
        <v>203</v>
      </c>
      <c r="F4">
        <v>2001</v>
      </c>
      <c r="G4">
        <v>2003</v>
      </c>
    </row>
    <row r="5" spans="1:7" ht="30" x14ac:dyDescent="0.25">
      <c r="A5" s="25" t="s">
        <v>63</v>
      </c>
      <c r="B5" s="27" t="s">
        <v>198</v>
      </c>
      <c r="C5" t="s">
        <v>194</v>
      </c>
      <c r="D5" s="30" t="s">
        <v>148</v>
      </c>
      <c r="E5" s="30"/>
      <c r="F5" s="30" t="s">
        <v>148</v>
      </c>
      <c r="G5" s="30"/>
    </row>
  </sheetData>
  <mergeCells count="4">
    <mergeCell ref="D1:E1"/>
    <mergeCell ref="F1:G1"/>
    <mergeCell ref="D5:E5"/>
    <mergeCell ref="F5:G5"/>
  </mergeCells>
  <conditionalFormatting sqref="F2:F5">
    <cfRule type="expression" dxfId="3" priority="3">
      <formula>TRIM($F2)&lt;&gt;TRIM($D2)</formula>
    </cfRule>
    <cfRule type="expression" dxfId="2" priority="4">
      <formula>TRIM($F2)=TRIM($D2)</formula>
    </cfRule>
  </conditionalFormatting>
  <conditionalFormatting sqref="G2:G5">
    <cfRule type="expression" dxfId="1" priority="1">
      <formula>TRIM($G2)=TRIM($E2)</formula>
    </cfRule>
    <cfRule type="expression" dxfId="0" priority="2">
      <formula>TRIM($G2)&lt;&gt;TRIM($E2)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RootGrid</vt:lpstr>
      <vt:lpstr>RootGridAlternate</vt:lpstr>
      <vt:lpstr>FXLDataLookup Examples</vt:lpstr>
      <vt:lpstr>FXLDataPeriod Examples </vt:lpstr>
      <vt:lpstr>RootGrid!LXD.4F1657274982EA868C7B9C03125208A8</vt:lpstr>
      <vt:lpstr>RootGrid!LXD.B8945C0BCB16DC6EB1E58C19749A44CC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Cassidy</dc:creator>
  <cp:lastModifiedBy>Val Murrell (CE)</cp:lastModifiedBy>
  <dcterms:created xsi:type="dcterms:W3CDTF">2026-01-08T08:53:22Z</dcterms:created>
  <dcterms:modified xsi:type="dcterms:W3CDTF">2026-01-25T10:20:24Z</dcterms:modified>
</cp:coreProperties>
</file>